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229" documentId="8_{0549C5D3-B56A-47AB-A03D-F4E368051CA3}" xr6:coauthVersionLast="47" xr6:coauthVersionMax="47" xr10:uidLastSave="{CD97BCF1-5A23-4823-BB06-D500BB66C5AC}"/>
  <bookViews>
    <workbookView xWindow="-108" yWindow="-108" windowWidth="23256" windowHeight="14016" xr2:uid="{ADBB1798-CCB4-4DF0-A19F-15F749439E2A}"/>
  </bookViews>
  <sheets>
    <sheet name="Datum" sheetId="1" r:id="rId1"/>
    <sheet name="Uhrzeit" sheetId="2" r:id="rId2"/>
    <sheet name="DATEDIF()" sheetId="3" r:id="rId3"/>
    <sheet name="ARBEITSTAG" sheetId="4" r:id="rId4"/>
  </sheets>
  <definedNames>
    <definedName name="Arbeitsfreie_Tage">ARBEITSTAG!$B$16:$B$41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6" i="3"/>
  <c r="E13" i="2"/>
  <c r="E11" i="2"/>
  <c r="E7" i="2"/>
  <c r="E8" i="2"/>
  <c r="E9" i="2"/>
  <c r="E10" i="2"/>
  <c r="E6" i="2"/>
  <c r="B14" i="1"/>
  <c r="B13" i="1"/>
  <c r="B18" i="1"/>
  <c r="B9" i="1"/>
  <c r="E7" i="4"/>
  <c r="E8" i="4"/>
  <c r="E9" i="4"/>
  <c r="E10" i="4"/>
  <c r="E6" i="4"/>
  <c r="D7" i="4"/>
  <c r="D8" i="4"/>
  <c r="D9" i="4"/>
  <c r="D10" i="4"/>
  <c r="D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Georg K. Rink</author>
  </authors>
  <commentList>
    <comment ref="D5" authorId="0" shapeId="0" xr:uid="{E5DFA503-691D-4F1B-BD8C-B9F25777B98C}">
      <text>
        <r>
          <rPr>
            <sz val="9"/>
            <color indexed="81"/>
            <rFont val="Segoe UI"/>
            <family val="2"/>
          </rPr>
          <t xml:space="preserve">Monika arbeitet Vollzeit
</t>
        </r>
      </text>
    </comment>
    <comment ref="E5" authorId="0" shapeId="0" xr:uid="{3634A359-7A33-4EB1-8E18-B437FDA0A953}">
      <text>
        <r>
          <rPr>
            <b/>
            <sz val="9"/>
            <color indexed="81"/>
            <rFont val="Segoe UI"/>
            <family val="2"/>
          </rPr>
          <t>Klaus arbeitet Teilzeit Mo, Mi, Fr</t>
        </r>
      </text>
    </comment>
  </commentList>
</comments>
</file>

<file path=xl/sharedStrings.xml><?xml version="1.0" encoding="utf-8"?>
<sst xmlns="http://schemas.openxmlformats.org/spreadsheetml/2006/main" count="125" uniqueCount="97">
  <si>
    <t>Mit Datumswerten rechnen</t>
  </si>
  <si>
    <t>Tage voneinander abziehen:</t>
  </si>
  <si>
    <t>Heute ist der</t>
  </si>
  <si>
    <t>Weihnachten ist der</t>
  </si>
  <si>
    <t>Tage bis Weihnachten</t>
  </si>
  <si>
    <t>Tage addieren oder subtrahieren:</t>
  </si>
  <si>
    <t>In 100 Tagen ist der</t>
  </si>
  <si>
    <t>vor 100 Tagen war der</t>
  </si>
  <si>
    <t>Zahlungskontrolle:</t>
  </si>
  <si>
    <t>Rechnung fällig am</t>
  </si>
  <si>
    <t>Tage bis zur Fälligkeit</t>
  </si>
  <si>
    <t>Mit Uhrzeiten rechnen</t>
  </si>
  <si>
    <t>Stundenzettel</t>
  </si>
  <si>
    <t>Tag</t>
  </si>
  <si>
    <t>Arbeitsbeginn</t>
  </si>
  <si>
    <t>Arbeitsende</t>
  </si>
  <si>
    <t>Pause</t>
  </si>
  <si>
    <t>Arbeitsstunden</t>
  </si>
  <si>
    <t>Montag</t>
  </si>
  <si>
    <t>Dienstag</t>
  </si>
  <si>
    <t>Mittwoch</t>
  </si>
  <si>
    <t>Donnerstag</t>
  </si>
  <si>
    <t>Freitag</t>
  </si>
  <si>
    <t>Summe Arbeitszeit</t>
  </si>
  <si>
    <t>Stundensatz</t>
  </si>
  <si>
    <t>Lohnsumme</t>
  </si>
  <si>
    <t>Differenz in Jahren berechnen</t>
  </si>
  <si>
    <t>Liste der Betriebszugehörigkeit</t>
  </si>
  <si>
    <t>Stichtag:</t>
  </si>
  <si>
    <t>PersonalNr</t>
  </si>
  <si>
    <t>Anrede</t>
  </si>
  <si>
    <t>Vorname</t>
  </si>
  <si>
    <t>Nachname</t>
  </si>
  <si>
    <t>Eintritt</t>
  </si>
  <si>
    <t>Austritt</t>
  </si>
  <si>
    <t>Betriebszugehörigkeit</t>
  </si>
  <si>
    <t>Herr</t>
  </si>
  <si>
    <t>Lothar</t>
  </si>
  <si>
    <t>Kretschmer</t>
  </si>
  <si>
    <t>Eberhard</t>
  </si>
  <si>
    <t>Krossmann</t>
  </si>
  <si>
    <t>Frau</t>
  </si>
  <si>
    <t>Marion</t>
  </si>
  <si>
    <t>Bentler</t>
  </si>
  <si>
    <t>Sabine</t>
  </si>
  <si>
    <t>Sellmann</t>
  </si>
  <si>
    <t>Thomas</t>
  </si>
  <si>
    <t>Hilse</t>
  </si>
  <si>
    <t>Monika</t>
  </si>
  <si>
    <t>Bruns</t>
  </si>
  <si>
    <t>Gerd</t>
  </si>
  <si>
    <t>Breiling</t>
  </si>
  <si>
    <t>Erwin</t>
  </si>
  <si>
    <t>Kaufmann</t>
  </si>
  <si>
    <t>Luise</t>
  </si>
  <si>
    <t>Jandik</t>
  </si>
  <si>
    <t>Klaus</t>
  </si>
  <si>
    <t>Herder</t>
  </si>
  <si>
    <t>Heike</t>
  </si>
  <si>
    <t>Willmann</t>
  </si>
  <si>
    <t>Bernd</t>
  </si>
  <si>
    <t>Kruse</t>
  </si>
  <si>
    <t>Berta</t>
  </si>
  <si>
    <t>Feiler</t>
  </si>
  <si>
    <t>Klauser</t>
  </si>
  <si>
    <t>Heinrich</t>
  </si>
  <si>
    <t>Klaasen</t>
  </si>
  <si>
    <t>Mittelwert:</t>
  </si>
  <si>
    <t>Projektende berechnen</t>
  </si>
  <si>
    <t>Projektliste</t>
  </si>
  <si>
    <t>Geplantes Ende</t>
  </si>
  <si>
    <t>Projektname</t>
  </si>
  <si>
    <t>Start</t>
  </si>
  <si>
    <t>Aufwand in Tagen</t>
  </si>
  <si>
    <t>Vorplatz Mühlheim</t>
  </si>
  <si>
    <t>Fußgängerzone Wesel</t>
  </si>
  <si>
    <t>Rheinpark Gütersloh</t>
  </si>
  <si>
    <t>Parkhaus Werne Mitte</t>
  </si>
  <si>
    <t>Spielplatz Bochum-Dreherfeld</t>
  </si>
  <si>
    <t>Arbeitsfreie Tage in 2021</t>
  </si>
  <si>
    <t>Grund</t>
  </si>
  <si>
    <t>Datum</t>
  </si>
  <si>
    <t>Neujahr</t>
  </si>
  <si>
    <t>Karfreitag</t>
  </si>
  <si>
    <t>Ostersonntag</t>
  </si>
  <si>
    <t>Ostermontag</t>
  </si>
  <si>
    <t>Tag der Arbeits</t>
  </si>
  <si>
    <t>Christi Himmelfahrt</t>
  </si>
  <si>
    <t>Pfingstmontag</t>
  </si>
  <si>
    <t>Fronleichnam</t>
  </si>
  <si>
    <t>Tag der Deutschen Einheit</t>
  </si>
  <si>
    <t>Allerheiligen</t>
  </si>
  <si>
    <t>Weihnachten</t>
  </si>
  <si>
    <t>2. Weihnachtstag</t>
  </si>
  <si>
    <t>Sommerfest</t>
  </si>
  <si>
    <t>Betriebsurlaub</t>
  </si>
  <si>
    <t>Weiterbildungstage München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</si>
</sst>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[$-F800]dddd\,\ mmmm\ dd\,\ yyyy"/>
    <numFmt numFmtId="165" formatCode="[h]:mm"/>
    <numFmt numFmtId="171" formatCode="0.0"/>
  </numFmts>
  <fonts count="1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lbertus Xb (W1)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9">
    <xf numFmtId="0" fontId="0" fillId="0" borderId="0"/>
    <xf numFmtId="0" fontId="1" fillId="0" borderId="0"/>
    <xf numFmtId="0" fontId="2" fillId="5" borderId="6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0" fontId="10" fillId="0" borderId="0" applyNumberFormat="0" applyFill="0" applyBorder="0" applyAlignment="0" applyProtection="0"/>
    <xf numFmtId="0" fontId="4" fillId="3" borderId="4" applyNumberFormat="0" applyFont="0" applyAlignment="0" applyProtection="0"/>
    <xf numFmtId="0" fontId="4" fillId="2" borderId="4" applyNumberFormat="0" applyFont="0" applyAlignment="0" applyProtection="0"/>
    <xf numFmtId="0" fontId="4" fillId="4" borderId="5" applyNumberFormat="0" applyAlignment="0" applyProtection="0"/>
  </cellStyleXfs>
  <cellXfs count="27">
    <xf numFmtId="0" fontId="0" fillId="0" borderId="0" xfId="0"/>
    <xf numFmtId="0" fontId="1" fillId="0" borderId="0" xfId="1"/>
    <xf numFmtId="0" fontId="3" fillId="0" borderId="0" xfId="3"/>
    <xf numFmtId="0" fontId="2" fillId="0" borderId="1" xfId="0" applyFont="1" applyBorder="1"/>
    <xf numFmtId="20" fontId="6" fillId="0" borderId="0" xfId="0" applyNumberFormat="1" applyFont="1"/>
    <xf numFmtId="0" fontId="0" fillId="0" borderId="2" xfId="0" applyBorder="1"/>
    <xf numFmtId="0" fontId="5" fillId="0" borderId="2" xfId="0" applyFont="1" applyBorder="1"/>
    <xf numFmtId="0" fontId="5" fillId="0" borderId="0" xfId="0" applyFont="1"/>
    <xf numFmtId="14" fontId="0" fillId="0" borderId="0" xfId="0" applyNumberFormat="1"/>
    <xf numFmtId="0" fontId="7" fillId="0" borderId="0" xfId="0" applyFont="1"/>
    <xf numFmtId="0" fontId="0" fillId="0" borderId="3" xfId="0" applyBorder="1"/>
    <xf numFmtId="164" fontId="0" fillId="0" borderId="0" xfId="0" applyNumberFormat="1"/>
    <xf numFmtId="0" fontId="2" fillId="5" borderId="6" xfId="2"/>
    <xf numFmtId="0" fontId="2" fillId="5" borderId="6" xfId="2" applyAlignment="1">
      <alignment horizontal="right"/>
    </xf>
    <xf numFmtId="0" fontId="0" fillId="0" borderId="0" xfId="0" applyAlignment="1">
      <alignment horizontal="center"/>
    </xf>
    <xf numFmtId="14" fontId="0" fillId="3" borderId="4" xfId="6" applyNumberFormat="1" applyFont="1"/>
    <xf numFmtId="0" fontId="0" fillId="3" borderId="4" xfId="6" applyFont="1"/>
    <xf numFmtId="20" fontId="0" fillId="3" borderId="4" xfId="6" applyNumberFormat="1" applyFont="1"/>
    <xf numFmtId="44" fontId="0" fillId="3" borderId="7" xfId="6" applyNumberFormat="1" applyFont="1" applyBorder="1"/>
    <xf numFmtId="44" fontId="0" fillId="3" borderId="8" xfId="6" applyNumberFormat="1" applyFont="1" applyBorder="1"/>
    <xf numFmtId="165" fontId="0" fillId="3" borderId="10" xfId="6" applyNumberFormat="1" applyFont="1" applyBorder="1"/>
    <xf numFmtId="20" fontId="0" fillId="3" borderId="9" xfId="6" applyNumberFormat="1" applyFont="1" applyBorder="1"/>
    <xf numFmtId="14" fontId="0" fillId="2" borderId="4" xfId="7" applyNumberFormat="1" applyFont="1"/>
    <xf numFmtId="0" fontId="0" fillId="3" borderId="7" xfId="6" applyFont="1" applyBorder="1"/>
    <xf numFmtId="171" fontId="0" fillId="3" borderId="8" xfId="6" applyNumberFormat="1" applyFont="1" applyBorder="1"/>
    <xf numFmtId="0" fontId="0" fillId="2" borderId="4" xfId="7" applyFont="1"/>
    <xf numFmtId="164" fontId="0" fillId="3" borderId="4" xfId="6" applyNumberFormat="1" applyFont="1"/>
  </cellXfs>
  <cellStyles count="9">
    <cellStyle name="Aufgabenstellung" xfId="5" xr:uid="{70A531AE-040C-4B95-A428-FEA52B29CECA}"/>
    <cellStyle name="Berechnen" xfId="6" xr:uid="{2BFC019F-1C75-432F-BD1B-F5DA3BE7C460}"/>
    <cellStyle name="Eingaben" xfId="7" xr:uid="{94144F2F-A01A-4FBE-8F99-78572947FB6F}"/>
    <cellStyle name="grün" xfId="4" xr:uid="{6D3FD431-FE73-4258-BDF0-C3CF27FB6EBE}"/>
    <cellStyle name="Hinweis" xfId="8" xr:uid="{215C1107-FE5D-498C-AC2D-DC3466D92D7B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B18"/>
  <sheetViews>
    <sheetView tabSelected="1" workbookViewId="0">
      <selection activeCell="G8" sqref="G8"/>
    </sheetView>
  </sheetViews>
  <sheetFormatPr baseColWidth="10" defaultColWidth="11.44140625" defaultRowHeight="14.4"/>
  <cols>
    <col min="1" max="1" width="34.5546875" customWidth="1"/>
    <col min="2" max="2" width="14.88671875" customWidth="1"/>
  </cols>
  <sheetData>
    <row r="1" spans="1:2" ht="21">
      <c r="A1" s="1" t="s">
        <v>0</v>
      </c>
    </row>
    <row r="5" spans="1:2" ht="15.6">
      <c r="A5" s="2" t="s">
        <v>1</v>
      </c>
    </row>
    <row r="6" spans="1:2">
      <c r="A6" t="s">
        <v>2</v>
      </c>
      <c r="B6" s="15">
        <v>44298</v>
      </c>
    </row>
    <row r="7" spans="1:2">
      <c r="A7" t="s">
        <v>3</v>
      </c>
      <c r="B7" s="15">
        <v>44555</v>
      </c>
    </row>
    <row r="9" spans="1:2">
      <c r="A9" t="s">
        <v>4</v>
      </c>
      <c r="B9" s="16">
        <f>B7-B6</f>
        <v>257</v>
      </c>
    </row>
    <row r="11" spans="1:2" ht="15.6">
      <c r="A11" s="2" t="s">
        <v>5</v>
      </c>
    </row>
    <row r="12" spans="1:2">
      <c r="A12" t="s">
        <v>2</v>
      </c>
      <c r="B12" s="15">
        <v>44298</v>
      </c>
    </row>
    <row r="13" spans="1:2">
      <c r="A13" t="s">
        <v>6</v>
      </c>
      <c r="B13" s="15">
        <f>B12+100</f>
        <v>44398</v>
      </c>
    </row>
    <row r="14" spans="1:2">
      <c r="A14" t="s">
        <v>7</v>
      </c>
      <c r="B14" s="15">
        <f>B12-100</f>
        <v>44198</v>
      </c>
    </row>
    <row r="16" spans="1:2" ht="15.6">
      <c r="A16" s="2" t="s">
        <v>8</v>
      </c>
    </row>
    <row r="17" spans="1:2">
      <c r="A17" t="s">
        <v>9</v>
      </c>
      <c r="B17" s="15">
        <v>44328</v>
      </c>
    </row>
    <row r="18" spans="1:2">
      <c r="A18" t="s">
        <v>10</v>
      </c>
      <c r="B18" s="16">
        <f>B17-B6</f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D5E22-6528-474C-8DA8-DFA4B85AE959}">
  <dimension ref="A1:E14"/>
  <sheetViews>
    <sheetView zoomScale="130" zoomScaleNormal="130" workbookViewId="0">
      <selection activeCell="C17" sqref="C17"/>
    </sheetView>
  </sheetViews>
  <sheetFormatPr baseColWidth="10" defaultColWidth="11.44140625" defaultRowHeight="14.4"/>
  <cols>
    <col min="2" max="2" width="16.33203125" customWidth="1"/>
    <col min="4" max="4" width="20.33203125" customWidth="1"/>
    <col min="5" max="5" width="18.88671875" customWidth="1"/>
  </cols>
  <sheetData>
    <row r="1" spans="1:5" ht="21">
      <c r="A1" s="1" t="s">
        <v>11</v>
      </c>
    </row>
    <row r="3" spans="1:5" ht="15.6">
      <c r="A3" s="2" t="s">
        <v>12</v>
      </c>
    </row>
    <row r="5" spans="1:5" ht="15" thickBot="1">
      <c r="A5" s="12" t="s">
        <v>13</v>
      </c>
      <c r="B5" s="12" t="s">
        <v>14</v>
      </c>
      <c r="C5" s="12" t="s">
        <v>15</v>
      </c>
      <c r="D5" s="13" t="s">
        <v>16</v>
      </c>
      <c r="E5" s="13" t="s">
        <v>17</v>
      </c>
    </row>
    <row r="6" spans="1:5">
      <c r="A6" t="s">
        <v>18</v>
      </c>
      <c r="B6" s="4">
        <v>0.34027777777777773</v>
      </c>
      <c r="C6" s="4">
        <v>0.5</v>
      </c>
      <c r="D6" s="4">
        <v>2.0833333333333332E-2</v>
      </c>
      <c r="E6" s="17">
        <f>C6-B6-D6</f>
        <v>0.13888888888888892</v>
      </c>
    </row>
    <row r="7" spans="1:5">
      <c r="A7" t="s">
        <v>19</v>
      </c>
      <c r="B7" s="4">
        <v>0.3263888888888889</v>
      </c>
      <c r="C7" s="4">
        <v>0.66666666666666663</v>
      </c>
      <c r="D7" s="4">
        <v>3.4722222222222224E-2</v>
      </c>
      <c r="E7" s="17">
        <f t="shared" ref="E7:E10" si="0">C7-B7-D7</f>
        <v>0.30555555555555552</v>
      </c>
    </row>
    <row r="8" spans="1:5">
      <c r="A8" t="s">
        <v>20</v>
      </c>
      <c r="B8" s="4">
        <v>0.33333333333333331</v>
      </c>
      <c r="C8" s="4">
        <v>0.45833333333333331</v>
      </c>
      <c r="D8" s="4">
        <v>4.1666666666666664E-2</v>
      </c>
      <c r="E8" s="17">
        <f t="shared" si="0"/>
        <v>8.3333333333333343E-2</v>
      </c>
    </row>
    <row r="9" spans="1:5">
      <c r="A9" t="s">
        <v>21</v>
      </c>
      <c r="B9" s="4">
        <v>0.3125</v>
      </c>
      <c r="C9" s="4">
        <v>0.6875</v>
      </c>
      <c r="D9" s="4">
        <v>3.125E-2</v>
      </c>
      <c r="E9" s="17">
        <f t="shared" si="0"/>
        <v>0.34375</v>
      </c>
    </row>
    <row r="10" spans="1:5">
      <c r="A10" t="s">
        <v>22</v>
      </c>
      <c r="B10" s="4">
        <v>0.33333333333333331</v>
      </c>
      <c r="C10" s="4">
        <v>0.70833333333333337</v>
      </c>
      <c r="D10" s="4">
        <v>4.8611111111111112E-2</v>
      </c>
      <c r="E10" s="21">
        <f t="shared" si="0"/>
        <v>0.32638888888888895</v>
      </c>
    </row>
    <row r="11" spans="1:5">
      <c r="A11" s="5"/>
      <c r="B11" s="6"/>
      <c r="C11" s="6"/>
      <c r="D11" s="5" t="s">
        <v>23</v>
      </c>
      <c r="E11" s="20">
        <f>SUM(E6:E10)</f>
        <v>1.1979166666666667</v>
      </c>
    </row>
    <row r="12" spans="1:5">
      <c r="B12" s="7"/>
      <c r="D12" t="s">
        <v>24</v>
      </c>
      <c r="E12" s="18">
        <v>11.25</v>
      </c>
    </row>
    <row r="13" spans="1:5" ht="15" thickBot="1">
      <c r="B13" s="7"/>
      <c r="C13" s="7"/>
      <c r="D13" s="10" t="s">
        <v>25</v>
      </c>
      <c r="E13" s="19">
        <f>E11*24*E12</f>
        <v>323.4375</v>
      </c>
    </row>
    <row r="14" spans="1:5" ht="15" thickTop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5321-D116-42C9-B89A-D46EF3212BA6}">
  <dimension ref="A1:G22"/>
  <sheetViews>
    <sheetView workbookViewId="0">
      <selection activeCell="G21" sqref="G21"/>
    </sheetView>
  </sheetViews>
  <sheetFormatPr baseColWidth="10" defaultColWidth="11.44140625" defaultRowHeight="14.4"/>
  <cols>
    <col min="6" max="6" width="14.88671875" customWidth="1"/>
    <col min="7" max="7" width="20" customWidth="1"/>
    <col min="8" max="8" width="11.88671875" customWidth="1"/>
  </cols>
  <sheetData>
    <row r="1" spans="1:7" ht="21">
      <c r="A1" s="1" t="s">
        <v>26</v>
      </c>
    </row>
    <row r="3" spans="1:7" ht="15.6">
      <c r="A3" s="2" t="s">
        <v>27</v>
      </c>
      <c r="F3" t="s">
        <v>28</v>
      </c>
      <c r="G3" s="22">
        <v>44561</v>
      </c>
    </row>
    <row r="5" spans="1:7" ht="15" thickBot="1">
      <c r="A5" s="3" t="s">
        <v>29</v>
      </c>
      <c r="B5" s="3" t="s">
        <v>30</v>
      </c>
      <c r="C5" s="3" t="s">
        <v>31</v>
      </c>
      <c r="D5" s="3" t="s">
        <v>32</v>
      </c>
      <c r="E5" s="3" t="s">
        <v>33</v>
      </c>
      <c r="F5" s="3" t="s">
        <v>34</v>
      </c>
      <c r="G5" s="3" t="s">
        <v>35</v>
      </c>
    </row>
    <row r="6" spans="1:7">
      <c r="A6">
        <v>1035</v>
      </c>
      <c r="B6" t="s">
        <v>36</v>
      </c>
      <c r="C6" t="s">
        <v>37</v>
      </c>
      <c r="D6" t="s">
        <v>38</v>
      </c>
      <c r="E6" s="8">
        <v>34644</v>
      </c>
      <c r="F6" s="8"/>
      <c r="G6" s="16">
        <f>DATEDIF(E6,$G$3,"Y")</f>
        <v>27</v>
      </c>
    </row>
    <row r="7" spans="1:7">
      <c r="A7">
        <v>1076</v>
      </c>
      <c r="B7" t="s">
        <v>36</v>
      </c>
      <c r="C7" t="s">
        <v>39</v>
      </c>
      <c r="D7" t="s">
        <v>40</v>
      </c>
      <c r="E7" s="8">
        <v>37732</v>
      </c>
      <c r="F7" s="8">
        <v>38808</v>
      </c>
      <c r="G7" s="16">
        <f t="shared" ref="G7:G20" si="0">DATEDIF(E7,$G$3,"Y")</f>
        <v>18</v>
      </c>
    </row>
    <row r="8" spans="1:7">
      <c r="A8">
        <v>1099</v>
      </c>
      <c r="B8" t="s">
        <v>41</v>
      </c>
      <c r="C8" t="s">
        <v>42</v>
      </c>
      <c r="D8" t="s">
        <v>43</v>
      </c>
      <c r="E8" s="8">
        <v>40919</v>
      </c>
      <c r="F8" s="8"/>
      <c r="G8" s="16">
        <f t="shared" si="0"/>
        <v>9</v>
      </c>
    </row>
    <row r="9" spans="1:7">
      <c r="A9">
        <v>1156</v>
      </c>
      <c r="B9" t="s">
        <v>41</v>
      </c>
      <c r="C9" t="s">
        <v>44</v>
      </c>
      <c r="D9" t="s">
        <v>45</v>
      </c>
      <c r="E9" s="8">
        <v>38678</v>
      </c>
      <c r="F9" s="8"/>
      <c r="G9" s="16">
        <f t="shared" si="0"/>
        <v>16</v>
      </c>
    </row>
    <row r="10" spans="1:7">
      <c r="A10">
        <v>1189</v>
      </c>
      <c r="B10" t="s">
        <v>36</v>
      </c>
      <c r="C10" t="s">
        <v>46</v>
      </c>
      <c r="D10" t="s">
        <v>47</v>
      </c>
      <c r="E10" s="8">
        <v>43822</v>
      </c>
      <c r="F10" s="8"/>
      <c r="G10" s="16">
        <f t="shared" si="0"/>
        <v>2</v>
      </c>
    </row>
    <row r="11" spans="1:7">
      <c r="A11">
        <v>1286</v>
      </c>
      <c r="B11" t="s">
        <v>41</v>
      </c>
      <c r="C11" t="s">
        <v>48</v>
      </c>
      <c r="D11" s="9" t="s">
        <v>49</v>
      </c>
      <c r="E11" s="8">
        <v>37966</v>
      </c>
      <c r="F11" s="8"/>
      <c r="G11" s="16">
        <f t="shared" si="0"/>
        <v>18</v>
      </c>
    </row>
    <row r="12" spans="1:7">
      <c r="A12">
        <v>1320</v>
      </c>
      <c r="B12" t="s">
        <v>36</v>
      </c>
      <c r="C12" t="s">
        <v>50</v>
      </c>
      <c r="D12" t="s">
        <v>51</v>
      </c>
      <c r="E12" s="8">
        <v>40098</v>
      </c>
      <c r="F12" s="8"/>
      <c r="G12" s="16">
        <f t="shared" si="0"/>
        <v>12</v>
      </c>
    </row>
    <row r="13" spans="1:7">
      <c r="A13">
        <v>1342</v>
      </c>
      <c r="B13" t="s">
        <v>36</v>
      </c>
      <c r="C13" t="s">
        <v>52</v>
      </c>
      <c r="D13" t="s">
        <v>53</v>
      </c>
      <c r="E13" s="8">
        <v>44228</v>
      </c>
      <c r="F13" s="8"/>
      <c r="G13" s="16">
        <f t="shared" si="0"/>
        <v>0</v>
      </c>
    </row>
    <row r="14" spans="1:7">
      <c r="A14">
        <v>1876</v>
      </c>
      <c r="B14" t="s">
        <v>41</v>
      </c>
      <c r="C14" t="s">
        <v>54</v>
      </c>
      <c r="D14" t="s">
        <v>55</v>
      </c>
      <c r="E14" s="8">
        <v>37990</v>
      </c>
      <c r="F14" s="8"/>
      <c r="G14" s="16">
        <f t="shared" si="0"/>
        <v>17</v>
      </c>
    </row>
    <row r="15" spans="1:7">
      <c r="A15">
        <v>2056</v>
      </c>
      <c r="B15" t="s">
        <v>36</v>
      </c>
      <c r="C15" t="s">
        <v>56</v>
      </c>
      <c r="D15" t="s">
        <v>57</v>
      </c>
      <c r="E15" s="8">
        <v>40170</v>
      </c>
      <c r="F15" s="8"/>
      <c r="G15" s="16">
        <f t="shared" si="0"/>
        <v>12</v>
      </c>
    </row>
    <row r="16" spans="1:7">
      <c r="A16">
        <v>2089</v>
      </c>
      <c r="B16" t="s">
        <v>41</v>
      </c>
      <c r="C16" t="s">
        <v>58</v>
      </c>
      <c r="D16" t="s">
        <v>59</v>
      </c>
      <c r="E16" s="8">
        <v>43354</v>
      </c>
      <c r="F16" s="8">
        <v>44104</v>
      </c>
      <c r="G16" s="16">
        <f t="shared" si="0"/>
        <v>3</v>
      </c>
    </row>
    <row r="17" spans="1:7">
      <c r="A17">
        <v>2245</v>
      </c>
      <c r="B17" t="s">
        <v>36</v>
      </c>
      <c r="C17" t="s">
        <v>60</v>
      </c>
      <c r="D17" t="s">
        <v>61</v>
      </c>
      <c r="E17" s="8">
        <v>38311</v>
      </c>
      <c r="F17" s="8"/>
      <c r="G17" s="16">
        <f t="shared" si="0"/>
        <v>17</v>
      </c>
    </row>
    <row r="18" spans="1:7">
      <c r="A18">
        <v>3078</v>
      </c>
      <c r="B18" t="s">
        <v>41</v>
      </c>
      <c r="C18" t="s">
        <v>62</v>
      </c>
      <c r="D18" t="s">
        <v>63</v>
      </c>
      <c r="E18" s="8">
        <v>39407</v>
      </c>
      <c r="F18" s="8"/>
      <c r="G18" s="16">
        <f t="shared" si="0"/>
        <v>14</v>
      </c>
    </row>
    <row r="19" spans="1:7">
      <c r="A19">
        <v>3210</v>
      </c>
      <c r="B19" t="s">
        <v>36</v>
      </c>
      <c r="C19" t="s">
        <v>52</v>
      </c>
      <c r="D19" t="s">
        <v>64</v>
      </c>
      <c r="E19" s="8">
        <v>37387</v>
      </c>
      <c r="F19" s="8">
        <v>40405</v>
      </c>
      <c r="G19" s="16">
        <f t="shared" si="0"/>
        <v>19</v>
      </c>
    </row>
    <row r="20" spans="1:7">
      <c r="A20">
        <v>3267</v>
      </c>
      <c r="B20" t="s">
        <v>36</v>
      </c>
      <c r="C20" t="s">
        <v>65</v>
      </c>
      <c r="D20" t="s">
        <v>66</v>
      </c>
      <c r="E20" s="8">
        <v>36868</v>
      </c>
      <c r="F20" s="8"/>
      <c r="G20" s="23">
        <f t="shared" si="0"/>
        <v>21</v>
      </c>
    </row>
    <row r="21" spans="1:7" ht="15" thickBot="1">
      <c r="F21" s="10" t="s">
        <v>67</v>
      </c>
      <c r="G21" s="24">
        <f>AVERAGE(G6:G20)</f>
        <v>13.666666666666666</v>
      </c>
    </row>
    <row r="22" spans="1:7" ht="15" thickTop="1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5F62E-51AE-409E-87A7-ACBD6411DD52}">
  <dimension ref="A1:E41"/>
  <sheetViews>
    <sheetView workbookViewId="0">
      <selection activeCell="E17" sqref="E17"/>
    </sheetView>
  </sheetViews>
  <sheetFormatPr baseColWidth="10" defaultColWidth="11.44140625" defaultRowHeight="14.4"/>
  <cols>
    <col min="1" max="1" width="35.5546875" customWidth="1"/>
    <col min="2" max="2" width="24.33203125" bestFit="1" customWidth="1"/>
    <col min="3" max="3" width="17.5546875" customWidth="1"/>
    <col min="4" max="4" width="25.109375" customWidth="1"/>
    <col min="5" max="5" width="25.33203125" bestFit="1" customWidth="1"/>
  </cols>
  <sheetData>
    <row r="1" spans="1:5" ht="21">
      <c r="A1" s="1" t="s">
        <v>68</v>
      </c>
    </row>
    <row r="3" spans="1:5" ht="15.6">
      <c r="A3" s="2" t="s">
        <v>69</v>
      </c>
    </row>
    <row r="4" spans="1:5">
      <c r="D4" s="14" t="s">
        <v>70</v>
      </c>
      <c r="E4" s="14"/>
    </row>
    <row r="5" spans="1:5" ht="15" thickBot="1">
      <c r="A5" s="12" t="s">
        <v>71</v>
      </c>
      <c r="B5" s="12" t="s">
        <v>72</v>
      </c>
      <c r="C5" s="12" t="s">
        <v>73</v>
      </c>
      <c r="D5" s="12" t="s">
        <v>48</v>
      </c>
      <c r="E5" s="12" t="s">
        <v>56</v>
      </c>
    </row>
    <row r="6" spans="1:5">
      <c r="A6" t="s">
        <v>74</v>
      </c>
      <c r="B6" s="11">
        <v>44228</v>
      </c>
      <c r="C6" s="25">
        <v>25</v>
      </c>
      <c r="D6" s="26">
        <f>WORKDAY(B6,C6,Arbeitsfreie_Tage)</f>
        <v>44263</v>
      </c>
      <c r="E6" s="26">
        <f>WORKDAY.INTL(B6,C6,"0101011",Arbeitsfreie_Tage)</f>
        <v>44286</v>
      </c>
    </row>
    <row r="7" spans="1:5">
      <c r="A7" t="s">
        <v>75</v>
      </c>
      <c r="B7" s="11">
        <v>44270</v>
      </c>
      <c r="C7" s="25">
        <v>35</v>
      </c>
      <c r="D7" s="26">
        <f>WORKDAY(B7,C7,Arbeitsfreie_Tage)</f>
        <v>44326</v>
      </c>
      <c r="E7" s="26">
        <f>WORKDAY.INTL(B7,C7,"0101011",Arbeitsfreie_Tage)</f>
        <v>44363</v>
      </c>
    </row>
    <row r="8" spans="1:5">
      <c r="A8" t="s">
        <v>76</v>
      </c>
      <c r="B8" s="11">
        <v>44301</v>
      </c>
      <c r="C8" s="25">
        <v>12</v>
      </c>
      <c r="D8" s="26">
        <f>WORKDAY(B8,C8,Arbeitsfreie_Tage)</f>
        <v>44322</v>
      </c>
      <c r="E8" s="26">
        <f>WORKDAY.INTL(B8,C8,"0101011",Arbeitsfreie_Tage)</f>
        <v>44333</v>
      </c>
    </row>
    <row r="9" spans="1:5">
      <c r="A9" t="s">
        <v>77</v>
      </c>
      <c r="B9" s="11">
        <v>44411</v>
      </c>
      <c r="C9" s="25">
        <v>8</v>
      </c>
      <c r="D9" s="26">
        <f>WORKDAY(B9,C9,Arbeitsfreie_Tage)</f>
        <v>44433</v>
      </c>
      <c r="E9" s="26">
        <f>WORKDAY.INTL(B9,C9,"0101011",Arbeitsfreie_Tage)</f>
        <v>44440</v>
      </c>
    </row>
    <row r="10" spans="1:5">
      <c r="A10" t="s">
        <v>78</v>
      </c>
      <c r="B10" s="11">
        <v>44484</v>
      </c>
      <c r="C10" s="25">
        <v>24</v>
      </c>
      <c r="D10" s="26">
        <f>WORKDAY(B10,C10,Arbeitsfreie_Tage)</f>
        <v>44519</v>
      </c>
      <c r="E10" s="26">
        <f>WORKDAY.INTL(B10,C10,"0101011",Arbeitsfreie_Tage)</f>
        <v>44543</v>
      </c>
    </row>
    <row r="13" spans="1:5" ht="15.6">
      <c r="A13" s="2" t="s">
        <v>79</v>
      </c>
    </row>
    <row r="15" spans="1:5" ht="15" thickBot="1">
      <c r="A15" s="12" t="s">
        <v>80</v>
      </c>
      <c r="B15" s="12" t="s">
        <v>81</v>
      </c>
    </row>
    <row r="16" spans="1:5">
      <c r="A16" t="s">
        <v>82</v>
      </c>
      <c r="B16" s="8">
        <v>44197</v>
      </c>
    </row>
    <row r="17" spans="1:2">
      <c r="A17" t="s">
        <v>83</v>
      </c>
      <c r="B17" s="8">
        <v>44288</v>
      </c>
    </row>
    <row r="18" spans="1:2">
      <c r="A18" t="s">
        <v>84</v>
      </c>
      <c r="B18" s="8">
        <v>44290</v>
      </c>
    </row>
    <row r="19" spans="1:2">
      <c r="A19" t="s">
        <v>85</v>
      </c>
      <c r="B19" s="8">
        <v>44291</v>
      </c>
    </row>
    <row r="20" spans="1:2">
      <c r="A20" t="s">
        <v>86</v>
      </c>
      <c r="B20" s="8">
        <v>44317</v>
      </c>
    </row>
    <row r="21" spans="1:2">
      <c r="A21" t="s">
        <v>87</v>
      </c>
      <c r="B21" s="8">
        <v>44329</v>
      </c>
    </row>
    <row r="22" spans="1:2">
      <c r="A22" t="s">
        <v>88</v>
      </c>
      <c r="B22" s="8">
        <v>44340</v>
      </c>
    </row>
    <row r="23" spans="1:2">
      <c r="A23" t="s">
        <v>89</v>
      </c>
      <c r="B23" s="8">
        <v>44350</v>
      </c>
    </row>
    <row r="24" spans="1:2">
      <c r="A24" t="s">
        <v>90</v>
      </c>
      <c r="B24" s="8">
        <v>44472</v>
      </c>
    </row>
    <row r="25" spans="1:2">
      <c r="A25" t="s">
        <v>91</v>
      </c>
      <c r="B25" s="8">
        <v>44501</v>
      </c>
    </row>
    <row r="26" spans="1:2">
      <c r="A26" t="s">
        <v>92</v>
      </c>
      <c r="B26" s="8">
        <v>44555</v>
      </c>
    </row>
    <row r="27" spans="1:2">
      <c r="A27" t="s">
        <v>93</v>
      </c>
      <c r="B27" s="8">
        <v>44556</v>
      </c>
    </row>
    <row r="28" spans="1:2">
      <c r="A28" t="s">
        <v>94</v>
      </c>
      <c r="B28" s="11">
        <v>44377</v>
      </c>
    </row>
    <row r="29" spans="1:2">
      <c r="A29" t="s">
        <v>95</v>
      </c>
      <c r="B29" s="11">
        <v>44410</v>
      </c>
    </row>
    <row r="30" spans="1:2">
      <c r="A30" t="s">
        <v>95</v>
      </c>
      <c r="B30" s="11">
        <v>44411</v>
      </c>
    </row>
    <row r="31" spans="1:2">
      <c r="A31" t="s">
        <v>95</v>
      </c>
      <c r="B31" s="11">
        <v>44412</v>
      </c>
    </row>
    <row r="32" spans="1:2">
      <c r="A32" t="s">
        <v>95</v>
      </c>
      <c r="B32" s="11">
        <v>44413</v>
      </c>
    </row>
    <row r="33" spans="1:2">
      <c r="A33" t="s">
        <v>95</v>
      </c>
      <c r="B33" s="11">
        <v>44414</v>
      </c>
    </row>
    <row r="34" spans="1:2">
      <c r="A34" t="s">
        <v>95</v>
      </c>
      <c r="B34" s="11">
        <v>44417</v>
      </c>
    </row>
    <row r="35" spans="1:2">
      <c r="A35" t="s">
        <v>95</v>
      </c>
      <c r="B35" s="11">
        <v>44418</v>
      </c>
    </row>
    <row r="36" spans="1:2">
      <c r="A36" t="s">
        <v>95</v>
      </c>
      <c r="B36" s="11">
        <v>44419</v>
      </c>
    </row>
    <row r="37" spans="1:2">
      <c r="A37" t="s">
        <v>95</v>
      </c>
      <c r="B37" s="11">
        <v>44420</v>
      </c>
    </row>
    <row r="38" spans="1:2">
      <c r="A38" t="s">
        <v>95</v>
      </c>
      <c r="B38" s="11">
        <v>44421</v>
      </c>
    </row>
    <row r="39" spans="1:2">
      <c r="A39" t="s">
        <v>96</v>
      </c>
      <c r="B39" s="11">
        <v>44305</v>
      </c>
    </row>
    <row r="40" spans="1:2">
      <c r="A40" t="s">
        <v>96</v>
      </c>
      <c r="B40" s="11">
        <v>44306</v>
      </c>
    </row>
    <row r="41" spans="1:2">
      <c r="A41" t="s">
        <v>96</v>
      </c>
      <c r="B41" s="11">
        <v>44307</v>
      </c>
    </row>
  </sheetData>
  <mergeCells count="1">
    <mergeCell ref="D4:E4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Datum</vt:lpstr>
      <vt:lpstr>Uhrzeit</vt:lpstr>
      <vt:lpstr>DATEDIF()</vt:lpstr>
      <vt:lpstr>ARBEITSTAG</vt:lpstr>
      <vt:lpstr>Arbeitsfreie_Tage</vt:lpstr>
    </vt:vector>
  </TitlesOfParts>
  <Manager/>
  <Company>RiNK-EDV.DE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subject/>
  <dc:creator>Georg K. Rink</dc:creator>
  <cp:keywords/>
  <dc:description/>
  <cp:lastModifiedBy>Georg Rink</cp:lastModifiedBy>
  <cp:revision/>
  <dcterms:created xsi:type="dcterms:W3CDTF">2022-04-06T06:33:19Z</dcterms:created>
  <dcterms:modified xsi:type="dcterms:W3CDTF">2022-04-22T09:08:53Z</dcterms:modified>
  <cp:category>Übung</cp:category>
  <cp:contentStatus/>
</cp:coreProperties>
</file>